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I20" i="1" s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F5" i="1" l="1"/>
  <c r="J86" i="1"/>
  <c r="J84" i="1"/>
  <c r="J82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3" i="1"/>
  <c r="J41" i="1"/>
  <c r="J38" i="1"/>
  <c r="J37" i="1"/>
  <c r="J35" i="1"/>
  <c r="J34" i="1"/>
  <c r="J33" i="1"/>
  <c r="J32" i="1"/>
  <c r="J31" i="1"/>
  <c r="J29" i="1"/>
  <c r="J28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I81" i="1" s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20" i="1"/>
  <c r="D17" i="1"/>
  <c r="D6" i="1"/>
  <c r="E5" i="1" l="1"/>
  <c r="H6" i="1"/>
  <c r="J6" i="1"/>
  <c r="J20" i="1"/>
  <c r="H20" i="1"/>
  <c r="H36" i="1"/>
  <c r="J36" i="1"/>
  <c r="J46" i="1"/>
  <c r="H46" i="1"/>
  <c r="J58" i="1"/>
  <c r="H58" i="1"/>
  <c r="J72" i="1"/>
  <c r="H72" i="1"/>
  <c r="J81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<sst xmlns="http://schemas.openxmlformats.org/spreadsheetml/2006/main" count="256" uniqueCount="110">
  <si>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</si>
  <si>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</si>
  <si>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</si>
  <si>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</si>
  <si>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</si>
  <si>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</si>
  <si>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</si>
  <si>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</si>
  <si>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</si>
  <si>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</si>
  <si>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</si>
  <si>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</si>
  <si>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</si>
  <si>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</si>
  <si>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</si>
  <si>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</si>
  <si>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</si>
  <si>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</si>
  <si>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</si>
  <si>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</si>
  <si>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</si>
  <si>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</si>
  <si>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</si>
  <si>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</si>
  <si>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</si>
  <si>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</si>
  <si>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</si>
  <si>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</si>
  <si>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</si>
  <si>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</si>
  <si>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</si>
  <si>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</si>
  <si>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</si>
  <si>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</si>
  <si>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</si>
  <si>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</si>
  <si>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</si>
  <si>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</si>
  <si>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</si>
  <si>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</si>
  <si>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</si>
  <si>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</si>
  <si>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</si>
  <si>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</si>
  <si>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</si>
  <si>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</si>
  <si>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</si>
  <si>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</si>
  <si>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</si>
  <si>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</si>
  <si>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</si>
  <si>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</si>
  <si>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</si>
  <si>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</si>
  <si>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</si>
  <si>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</si>
  <si>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</si>
  <si>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</si>
  <si>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</si>
  <si>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</si>
  <si>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</si>
  <si>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</si>
  <si>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</si>
  <si>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</si>
  <si>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</si>
  <si>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</si>
  <si>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</si>
  <si>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</si>
  <si>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</si>
  <si>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</si>
  <si>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</si>
  <si>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</si>
  <si>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</si>
  <si>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</si>
  <si>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</si>
  <si>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</si>
  <si>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</si>
  <si>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</si>
  <si>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</si>
  <si>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</si>
  <si>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</si>
  <si>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</si>
  <si>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</si>
  <si>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</si>
  <si>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</si>
  <si>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</si>
  <si>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</si>
  <si>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</si>
  <si>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</si>
  <si>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2018 год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</si>
  <si>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</si>
  <si>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</si>
  <si>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</si>
  <si>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</si>
  <si>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</si>
  <si>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Темп роста к соответствующему периоду 2017 года, %</t>
  </si>
  <si>
    <t>Сведения об исполнении расходов областного бюджета по разделам и подразделам классификации расходов бюджетов за I квартал 2018 года в сравнении с запланированными значениями на 2018 год и соответствующим периодом 2017 года</t>
  </si>
  <si>
    <t>Исполнено за I квартал 2017 года</t>
  </si>
  <si>
    <t>Исполнено за I квартал 2018 года</t>
  </si>
  <si>
    <t>Бюджетные ассигнования в соответствии с уточненной бюджетной росписью расходов</t>
  </si>
  <si>
    <t>% исполнения к плану в соответствии с Законом Калужской области от 04.12.2017 № 278-ОЗ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</si>
  <si>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</si>
  <si>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</si>
  <si>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</si>
  <si>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</si>
  <si>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</si>
  <si>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</si>
  <si>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</si>
  <si>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</si>
  <si>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Бюджетные ассигнования в соответствии с Законом Калужской области
 от 04.12.2017
 № 278-ОЗ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</si>
</sst>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activeCell="F58" sqref="F58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1" t="s">
        <v>96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94</v>
      </c>
    </row>
    <row r="3" spans="1:10" ht="21" customHeight="1" x14ac:dyDescent="0.2">
      <c r="A3" s="43" t="s">
        <v>0</v>
      </c>
      <c r="B3" s="43" t="s">
        <v>1</v>
      </c>
      <c r="C3" s="43" t="s">
        <v>90</v>
      </c>
      <c r="D3" s="47" t="s">
        <v>97</v>
      </c>
      <c r="E3" s="48" t="s">
        <v>89</v>
      </c>
      <c r="F3" s="49"/>
      <c r="G3" s="49"/>
      <c r="H3" s="49"/>
      <c r="I3" s="50"/>
      <c r="J3" s="45" t="s">
        <v>95</v>
      </c>
    </row>
    <row r="4" spans="1:10" ht="111" customHeight="1" x14ac:dyDescent="0.2">
      <c r="A4" s="44"/>
      <c r="B4" s="44"/>
      <c r="C4" s="44"/>
      <c r="D4" s="47"/>
      <c r="E4" s="28" t="s">
        <v>109</v>
      </c>
      <c r="F4" s="30" t="s">
        <v>99</v>
      </c>
      <c r="G4" s="28" t="s">
        <v>98</v>
      </c>
      <c r="H4" s="29" t="s">
        <v>100</v>
      </c>
      <c r="I4" s="30" t="s">
        <v>101</v>
      </c>
      <c r="J4" s="46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11652831.1</v>
      </c>
      <c r="E5" s="32">
        <f>SUM(E6,E17,E20,E25,E36,E42,E46,E55,E58,E66,E72,E77,E81,E83)</f>
        <v>53266747.300000004</v>
      </c>
      <c r="F5" s="32">
        <f>SUM(F6,F17,F20,F25,F36,F42,F46,F55,F58,F66,F72,F77,F81,F83)</f>
        <v>54836818.099999994</v>
      </c>
      <c r="G5" s="32">
        <f>SUM(G6,G17,G20,G25,G36,G42,G46,G55,G58,G66,G72,G77,G81,G83)</f>
        <v>10341351.500000002</v>
      </c>
      <c r="H5" s="32">
        <f>G5/E5*100</f>
        <v>19.414272551235733</v>
      </c>
      <c r="I5" s="32">
        <f>G5/F5*100</f>
        <v>18.858409109627029</v>
      </c>
      <c r="J5" s="33">
        <f>G5/D5*100</f>
        <v>88.745399390539532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254382.4</v>
      </c>
      <c r="E6" s="34">
        <f>SUM(E7:E16)</f>
        <v>3440354.1</v>
      </c>
      <c r="F6" s="34">
        <f>SUM(F7:F16)</f>
        <v>3381824.4000000004</v>
      </c>
      <c r="G6" s="34">
        <f>SUM(G7:G16)</f>
        <v>303451.09999999998</v>
      </c>
      <c r="H6" s="35">
        <f>G6/E6*100</f>
        <v>8.8203449755360932</v>
      </c>
      <c r="I6" s="35">
        <f>G6/F6*100</f>
        <v>8.9729998991077107</v>
      </c>
      <c r="J6" s="35">
        <f>G6/D6*100</f>
        <v>119.28934548931058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834.5</v>
      </c>
      <c r="E7" s="37">
        <v>6950.7</v>
      </c>
      <c r="F7" s="37">
        <v>6950.7</v>
      </c>
      <c r="G7" s="36">
        <v>1192.7</v>
      </c>
      <c r="H7" s="38">
        <f>G7/E7*100</f>
        <v>17.159422791949012</v>
      </c>
      <c r="I7" s="38">
        <f>G7/F7*100</f>
        <v>17.159422791949012</v>
      </c>
      <c r="J7" s="38">
        <f>G7/D7*100</f>
        <v>142.92390653085681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21743.5</v>
      </c>
      <c r="E8" s="37">
        <v>120423</v>
      </c>
      <c r="F8" s="37">
        <v>124551.3</v>
      </c>
      <c r="G8" s="36">
        <v>27722.5</v>
      </c>
      <c r="H8" s="38">
        <f t="shared" ref="H8:H76" si="0">G8/E8*100</f>
        <v>23.020934539083065</v>
      </c>
      <c r="I8" s="38">
        <f t="shared" ref="I8:I76" si="1">G8/F8*100</f>
        <v>22.257896946880521</v>
      </c>
      <c r="J8" s="38">
        <f t="shared" ref="J8:J76" si="2">G8/D8*100</f>
        <v>127.49787292754155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29863.5</v>
      </c>
      <c r="E9" s="37">
        <v>163350.20000000001</v>
      </c>
      <c r="F9" s="37">
        <v>163310.20000000001</v>
      </c>
      <c r="G9" s="36">
        <v>49541.4</v>
      </c>
      <c r="H9" s="38">
        <f t="shared" si="0"/>
        <v>30.328337522696636</v>
      </c>
      <c r="I9" s="38">
        <f t="shared" si="1"/>
        <v>30.335765922765383</v>
      </c>
      <c r="J9" s="38">
        <f t="shared" si="2"/>
        <v>165.89281229594656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39000.6</v>
      </c>
      <c r="E10" s="37">
        <v>184116</v>
      </c>
      <c r="F10" s="37">
        <v>183818.6</v>
      </c>
      <c r="G10" s="36">
        <v>34107</v>
      </c>
      <c r="H10" s="38">
        <f t="shared" si="0"/>
        <v>18.52473440656977</v>
      </c>
      <c r="I10" s="38">
        <f t="shared" si="1"/>
        <v>18.554705562984378</v>
      </c>
      <c r="J10" s="38">
        <f t="shared" si="2"/>
        <v>87.45250073075799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35226.9</v>
      </c>
      <c r="E11" s="37">
        <v>214598.9</v>
      </c>
      <c r="F11" s="37">
        <v>213123</v>
      </c>
      <c r="G11" s="36">
        <v>54842</v>
      </c>
      <c r="H11" s="38">
        <f t="shared" si="0"/>
        <v>25.555582996930553</v>
      </c>
      <c r="I11" s="38">
        <f t="shared" si="1"/>
        <v>25.732558194094491</v>
      </c>
      <c r="J11" s="38">
        <f t="shared" si="2"/>
        <v>155.68216334676057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14475.8</v>
      </c>
      <c r="E12" s="37">
        <v>70997.7</v>
      </c>
      <c r="F12" s="37">
        <v>70960</v>
      </c>
      <c r="G12" s="36">
        <v>16589.8</v>
      </c>
      <c r="H12" s="38">
        <f t="shared" si="0"/>
        <v>23.366672441501628</v>
      </c>
      <c r="I12" s="38">
        <f t="shared" si="1"/>
        <v>23.379086809470124</v>
      </c>
      <c r="J12" s="38">
        <f t="shared" si="2"/>
        <v>114.60368338882824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0</v>
      </c>
      <c r="E13" s="37">
        <v>5200</v>
      </c>
      <c r="F13" s="37">
        <v>5200</v>
      </c>
      <c r="G13" s="36">
        <v>0</v>
      </c>
      <c r="H13" s="38">
        <f t="shared" si="0"/>
        <v>0</v>
      </c>
      <c r="I13" s="38">
        <f t="shared" si="1"/>
        <v>0</v>
      </c>
      <c r="J13" s="38">
        <v>0</v>
      </c>
    </row>
    <row r="14" spans="1:10" ht="15" x14ac:dyDescent="0.2">
      <c r="A14" s="7" t="s">
        <v>3</v>
      </c>
      <c r="B14" s="7" t="s">
        <v>75</v>
      </c>
      <c r="C14" s="10" t="s">
        <v>91</v>
      </c>
      <c r="D14" s="36">
        <v>0</v>
      </c>
      <c r="E14" s="37">
        <v>40000</v>
      </c>
      <c r="F14" s="37">
        <v>39840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102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113237.6</v>
      </c>
      <c r="E16" s="37">
        <v>2634717.6</v>
      </c>
      <c r="F16" s="37">
        <v>2574070.6</v>
      </c>
      <c r="G16" s="36">
        <v>119455.7</v>
      </c>
      <c r="H16" s="38">
        <f t="shared" si="0"/>
        <v>4.533909061069771</v>
      </c>
      <c r="I16" s="38">
        <f t="shared" si="1"/>
        <v>4.6407312992891487</v>
      </c>
      <c r="J16" s="38">
        <f t="shared" si="2"/>
        <v>105.49119727016468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6972.7</v>
      </c>
      <c r="E17" s="34">
        <f t="shared" ref="E17:G17" si="3">SUM(E18:E18)</f>
        <v>29952</v>
      </c>
      <c r="F17" s="34">
        <f t="shared" si="3"/>
        <v>29952</v>
      </c>
      <c r="G17" s="34">
        <f t="shared" si="3"/>
        <v>6710.7</v>
      </c>
      <c r="H17" s="35">
        <f t="shared" si="0"/>
        <v>22.404847756410255</v>
      </c>
      <c r="I17" s="35">
        <f t="shared" si="1"/>
        <v>22.404847756410255</v>
      </c>
      <c r="J17" s="35">
        <f t="shared" si="2"/>
        <v>96.242488562536749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6972.7</v>
      </c>
      <c r="E18" s="37">
        <v>29952</v>
      </c>
      <c r="F18" s="37">
        <v>29952</v>
      </c>
      <c r="G18" s="36">
        <v>6710.7</v>
      </c>
      <c r="H18" s="38">
        <f t="shared" si="0"/>
        <v>22.404847756410255</v>
      </c>
      <c r="I18" s="38">
        <f t="shared" si="1"/>
        <v>22.404847756410255</v>
      </c>
      <c r="J18" s="38">
        <f t="shared" si="2"/>
        <v>96.242488562536749</v>
      </c>
    </row>
    <row r="19" spans="1:10" ht="16.5" customHeight="1" x14ac:dyDescent="0.2">
      <c r="A19" s="11" t="s">
        <v>6</v>
      </c>
      <c r="B19" s="11" t="s">
        <v>10</v>
      </c>
      <c r="C19" s="8" t="s">
        <v>103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83377.8</v>
      </c>
      <c r="E20" s="34">
        <f t="shared" ref="E20:G20" si="4">SUM(E21:E24)</f>
        <v>368805.19999999995</v>
      </c>
      <c r="F20" s="34">
        <f t="shared" si="4"/>
        <v>425923.1</v>
      </c>
      <c r="G20" s="34">
        <f t="shared" si="4"/>
        <v>75214.8</v>
      </c>
      <c r="H20" s="35">
        <f t="shared" si="0"/>
        <v>20.394180993109646</v>
      </c>
      <c r="I20" s="35">
        <f t="shared" si="1"/>
        <v>17.659244121767522</v>
      </c>
      <c r="J20" s="35">
        <f t="shared" si="2"/>
        <v>90.209624144556471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14155.6</v>
      </c>
      <c r="E21" s="37">
        <v>83205</v>
      </c>
      <c r="F21" s="37">
        <v>83205</v>
      </c>
      <c r="G21" s="39">
        <v>16724.900000000001</v>
      </c>
      <c r="H21" s="38">
        <f t="shared" si="0"/>
        <v>20.100835286340967</v>
      </c>
      <c r="I21" s="38">
        <f t="shared" si="1"/>
        <v>20.100835286340967</v>
      </c>
      <c r="J21" s="38">
        <f t="shared" si="2"/>
        <v>118.1504139704428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4218.6000000000004</v>
      </c>
      <c r="E22" s="37">
        <v>17368</v>
      </c>
      <c r="F22" s="37">
        <v>24676</v>
      </c>
      <c r="G22" s="39">
        <v>1864.2</v>
      </c>
      <c r="H22" s="38">
        <f t="shared" si="0"/>
        <v>10.733532934131738</v>
      </c>
      <c r="I22" s="38">
        <f t="shared" si="1"/>
        <v>7.5547090290160472</v>
      </c>
      <c r="J22" s="38">
        <f t="shared" si="2"/>
        <v>44.190015645000706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53246.1</v>
      </c>
      <c r="E23" s="37">
        <v>202513.3</v>
      </c>
      <c r="F23" s="37">
        <v>208123.2</v>
      </c>
      <c r="G23" s="39">
        <v>43663.1</v>
      </c>
      <c r="H23" s="38">
        <f t="shared" si="0"/>
        <v>21.560608611878827</v>
      </c>
      <c r="I23" s="38">
        <f t="shared" si="1"/>
        <v>20.979448711148009</v>
      </c>
      <c r="J23" s="38">
        <f t="shared" si="2"/>
        <v>82.002437737223943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11757.5</v>
      </c>
      <c r="E24" s="37">
        <v>65718.899999999994</v>
      </c>
      <c r="F24" s="37">
        <v>109918.9</v>
      </c>
      <c r="G24" s="39">
        <v>12962.6</v>
      </c>
      <c r="H24" s="38">
        <f t="shared" si="0"/>
        <v>19.724310662533913</v>
      </c>
      <c r="I24" s="38">
        <f t="shared" si="1"/>
        <v>11.792876384316074</v>
      </c>
      <c r="J24" s="38">
        <f t="shared" si="2"/>
        <v>110.24962789708697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2940597.1</v>
      </c>
      <c r="E25" s="40">
        <f t="shared" ref="E25:G25" si="5">SUM(E26:E35)</f>
        <v>11177581.199999999</v>
      </c>
      <c r="F25" s="40">
        <f t="shared" si="5"/>
        <v>12352628.599999998</v>
      </c>
      <c r="G25" s="40">
        <f t="shared" si="5"/>
        <v>1347403.5</v>
      </c>
      <c r="H25" s="35">
        <f t="shared" si="0"/>
        <v>12.054517662551181</v>
      </c>
      <c r="I25" s="35">
        <f t="shared" si="1"/>
        <v>10.907828152463034</v>
      </c>
      <c r="J25" s="35">
        <f t="shared" si="2"/>
        <v>45.820745045283488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54210.6</v>
      </c>
      <c r="E26" s="37">
        <v>306143.2</v>
      </c>
      <c r="F26" s="37">
        <v>310676</v>
      </c>
      <c r="G26" s="39">
        <v>57671.8</v>
      </c>
      <c r="H26" s="38">
        <f t="shared" si="0"/>
        <v>18.838177689395028</v>
      </c>
      <c r="I26" s="38">
        <f t="shared" si="1"/>
        <v>18.563326423669675</v>
      </c>
      <c r="J26" s="38">
        <f t="shared" si="2"/>
        <v>106.384729185805</v>
      </c>
    </row>
    <row r="27" spans="1:10" ht="15" x14ac:dyDescent="0.2">
      <c r="A27" s="15" t="s">
        <v>10</v>
      </c>
      <c r="B27" s="15" t="s">
        <v>6</v>
      </c>
      <c r="C27" s="14" t="s">
        <v>104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1024.7</v>
      </c>
      <c r="E28" s="37">
        <v>9724.7000000000007</v>
      </c>
      <c r="F28" s="37">
        <v>9724.7000000000007</v>
      </c>
      <c r="G28" s="39">
        <v>0</v>
      </c>
      <c r="H28" s="38">
        <f t="shared" si="0"/>
        <v>0</v>
      </c>
      <c r="I28" s="38">
        <f t="shared" si="1"/>
        <v>0</v>
      </c>
      <c r="J28" s="38">
        <f t="shared" si="2"/>
        <v>0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719055.4</v>
      </c>
      <c r="E29" s="37">
        <v>2535919.2000000002</v>
      </c>
      <c r="F29" s="37">
        <v>2540681.1</v>
      </c>
      <c r="G29" s="39">
        <v>204377.7</v>
      </c>
      <c r="H29" s="38">
        <f t="shared" si="0"/>
        <v>8.0593143503941302</v>
      </c>
      <c r="I29" s="38">
        <f t="shared" si="1"/>
        <v>8.0442090902317496</v>
      </c>
      <c r="J29" s="38">
        <f t="shared" si="2"/>
        <v>28.423081170101778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0</v>
      </c>
      <c r="E30" s="37">
        <v>35285.599999999999</v>
      </c>
      <c r="F30" s="37">
        <v>35285.599999999999</v>
      </c>
      <c r="G30" s="39">
        <v>0</v>
      </c>
      <c r="H30" s="38">
        <f t="shared" si="0"/>
        <v>0</v>
      </c>
      <c r="I30" s="38">
        <f t="shared" si="1"/>
        <v>0</v>
      </c>
      <c r="J30" s="38"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62104.3</v>
      </c>
      <c r="E31" s="37">
        <v>309149.90000000002</v>
      </c>
      <c r="F31" s="37">
        <v>334315.8</v>
      </c>
      <c r="G31" s="39">
        <v>59741.3</v>
      </c>
      <c r="H31" s="38">
        <f t="shared" si="0"/>
        <v>19.324379532388654</v>
      </c>
      <c r="I31" s="38">
        <f t="shared" si="1"/>
        <v>17.869720784958414</v>
      </c>
      <c r="J31" s="38">
        <f t="shared" si="2"/>
        <v>96.195110483493096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222089.8</v>
      </c>
      <c r="E32" s="37">
        <v>844060.9</v>
      </c>
      <c r="F32" s="37">
        <v>679060.9</v>
      </c>
      <c r="G32" s="39">
        <v>369891.3</v>
      </c>
      <c r="H32" s="38">
        <f t="shared" si="0"/>
        <v>43.82282131538139</v>
      </c>
      <c r="I32" s="38">
        <f t="shared" si="1"/>
        <v>54.471005472410496</v>
      </c>
      <c r="J32" s="38">
        <f t="shared" si="2"/>
        <v>166.55033234304321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1449581.6</v>
      </c>
      <c r="E33" s="37">
        <v>4318158.8</v>
      </c>
      <c r="F33" s="37">
        <v>5410007</v>
      </c>
      <c r="G33" s="39">
        <v>141543.79999999999</v>
      </c>
      <c r="H33" s="38">
        <f t="shared" si="0"/>
        <v>3.277873893845682</v>
      </c>
      <c r="I33" s="38">
        <f t="shared" si="1"/>
        <v>2.6163330287742692</v>
      </c>
      <c r="J33" s="38">
        <f t="shared" si="2"/>
        <v>9.7644589307700915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81792.3</v>
      </c>
      <c r="E34" s="37">
        <v>124488.4</v>
      </c>
      <c r="F34" s="37">
        <v>301858.7</v>
      </c>
      <c r="G34" s="39">
        <v>16109</v>
      </c>
      <c r="H34" s="38">
        <f t="shared" si="0"/>
        <v>12.94016149295838</v>
      </c>
      <c r="I34" s="38">
        <f t="shared" si="1"/>
        <v>5.3366028542493549</v>
      </c>
      <c r="J34" s="38">
        <f t="shared" si="2"/>
        <v>19.695007965297467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350738.4</v>
      </c>
      <c r="E35" s="37">
        <v>2694650.5</v>
      </c>
      <c r="F35" s="37">
        <v>2731018.8</v>
      </c>
      <c r="G35" s="39">
        <v>498068.6</v>
      </c>
      <c r="H35" s="38">
        <f t="shared" si="0"/>
        <v>18.483606686655651</v>
      </c>
      <c r="I35" s="38">
        <f t="shared" si="1"/>
        <v>18.237465080796955</v>
      </c>
      <c r="J35" s="38">
        <f t="shared" si="2"/>
        <v>142.0057227837043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1040976.1</v>
      </c>
      <c r="E36" s="34">
        <f t="shared" ref="E36:G36" si="6">SUM(E38:E41)+E37</f>
        <v>1525762.9000000001</v>
      </c>
      <c r="F36" s="34">
        <f t="shared" si="6"/>
        <v>1499229</v>
      </c>
      <c r="G36" s="34">
        <f t="shared" si="6"/>
        <v>191432.99999999997</v>
      </c>
      <c r="H36" s="35">
        <f t="shared" si="0"/>
        <v>12.546706962136774</v>
      </c>
      <c r="I36" s="35">
        <f t="shared" si="1"/>
        <v>12.768763144256145</v>
      </c>
      <c r="J36" s="35">
        <f t="shared" si="2"/>
        <v>18.38975938064284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546563.6</v>
      </c>
      <c r="E37" s="37">
        <v>223466.6</v>
      </c>
      <c r="F37" s="37">
        <v>235861.5</v>
      </c>
      <c r="G37" s="36">
        <v>28940.9</v>
      </c>
      <c r="H37" s="38">
        <f t="shared" si="0"/>
        <v>12.950883935227905</v>
      </c>
      <c r="I37" s="38">
        <f t="shared" si="1"/>
        <v>12.270294219276993</v>
      </c>
      <c r="J37" s="38">
        <f t="shared" si="2"/>
        <v>5.2950653867180328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460108.4</v>
      </c>
      <c r="E38" s="37">
        <v>772659.8</v>
      </c>
      <c r="F38" s="37">
        <v>748326.5</v>
      </c>
      <c r="G38" s="36">
        <v>124633.4</v>
      </c>
      <c r="H38" s="38">
        <f t="shared" si="0"/>
        <v>16.130436707073407</v>
      </c>
      <c r="I38" s="38">
        <f t="shared" si="1"/>
        <v>16.654949410451188</v>
      </c>
      <c r="J38" s="38">
        <f t="shared" si="2"/>
        <v>27.08783408431578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0</v>
      </c>
      <c r="E39" s="37">
        <v>371523.2</v>
      </c>
      <c r="F39" s="37">
        <v>356862.2</v>
      </c>
      <c r="G39" s="36">
        <v>0</v>
      </c>
      <c r="H39" s="38">
        <f t="shared" si="0"/>
        <v>0</v>
      </c>
      <c r="I39" s="38">
        <f t="shared" si="1"/>
        <v>0</v>
      </c>
      <c r="J39" s="38">
        <v>0</v>
      </c>
    </row>
    <row r="40" spans="1:10" ht="30" x14ac:dyDescent="0.2">
      <c r="A40" s="11" t="s">
        <v>12</v>
      </c>
      <c r="B40" s="11" t="s">
        <v>10</v>
      </c>
      <c r="C40" s="8" t="s">
        <v>105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34304.1</v>
      </c>
      <c r="E41" s="37">
        <v>158113.29999999999</v>
      </c>
      <c r="F41" s="37">
        <v>158178.79999999999</v>
      </c>
      <c r="G41" s="36">
        <v>37858.699999999997</v>
      </c>
      <c r="H41" s="38">
        <f t="shared" si="0"/>
        <v>23.944032538692191</v>
      </c>
      <c r="I41" s="38">
        <f t="shared" si="1"/>
        <v>23.934117593508105</v>
      </c>
      <c r="J41" s="38">
        <f t="shared" si="2"/>
        <v>110.36202669651732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4966.7</v>
      </c>
      <c r="E42" s="40">
        <f t="shared" ref="E42:G42" si="7">SUM(E43:E45)</f>
        <v>38535.199999999997</v>
      </c>
      <c r="F42" s="40">
        <f t="shared" si="7"/>
        <v>38628.699999999997</v>
      </c>
      <c r="G42" s="40">
        <f t="shared" si="7"/>
        <v>4074.8</v>
      </c>
      <c r="H42" s="35">
        <f t="shared" si="0"/>
        <v>10.574228238078435</v>
      </c>
      <c r="I42" s="35">
        <f t="shared" si="1"/>
        <v>10.548633528956451</v>
      </c>
      <c r="J42" s="35">
        <f t="shared" si="2"/>
        <v>82.042402399983899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250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f t="shared" si="2"/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2313.6999999999998</v>
      </c>
      <c r="E44" s="37">
        <v>19474.8</v>
      </c>
      <c r="F44" s="37">
        <v>19474.8</v>
      </c>
      <c r="G44" s="39">
        <v>2185.8000000000002</v>
      </c>
      <c r="H44" s="38">
        <f t="shared" si="0"/>
        <v>11.223735288680759</v>
      </c>
      <c r="I44" s="38">
        <f t="shared" si="1"/>
        <v>11.223735288680759</v>
      </c>
      <c r="J44" s="38">
        <f t="shared" si="2"/>
        <v>94.472057743009046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2403</v>
      </c>
      <c r="E45" s="37">
        <v>19060.400000000001</v>
      </c>
      <c r="F45" s="37">
        <v>19153.900000000001</v>
      </c>
      <c r="G45" s="39">
        <v>1889</v>
      </c>
      <c r="H45" s="38">
        <f t="shared" si="0"/>
        <v>9.9105999874084478</v>
      </c>
      <c r="I45" s="38">
        <f t="shared" si="1"/>
        <v>9.8622212708638965</v>
      </c>
      <c r="J45" s="38">
        <f t="shared" si="2"/>
        <v>78.610070744902202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2348257.8000000003</v>
      </c>
      <c r="E46" s="34">
        <f t="shared" ref="E46:G46" si="8">SUM(E47:E54)</f>
        <v>11966132.699999999</v>
      </c>
      <c r="F46" s="34">
        <f t="shared" si="8"/>
        <v>12024826.800000001</v>
      </c>
      <c r="G46" s="34">
        <f t="shared" si="8"/>
        <v>2398041.7999999998</v>
      </c>
      <c r="H46" s="35">
        <f t="shared" si="0"/>
        <v>20.040240737092947</v>
      </c>
      <c r="I46" s="35">
        <f t="shared" si="1"/>
        <v>19.94242278816024</v>
      </c>
      <c r="J46" s="35">
        <f t="shared" si="2"/>
        <v>102.12003980142212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662870.9</v>
      </c>
      <c r="E47" s="37">
        <v>3275589.9</v>
      </c>
      <c r="F47" s="37">
        <v>3275589.9</v>
      </c>
      <c r="G47" s="36">
        <v>580923.69999999995</v>
      </c>
      <c r="H47" s="38">
        <f t="shared" si="0"/>
        <v>17.734933790093805</v>
      </c>
      <c r="I47" s="38">
        <f t="shared" si="1"/>
        <v>17.734933790093805</v>
      </c>
      <c r="J47" s="38">
        <f t="shared" si="2"/>
        <v>87.637532436557393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1273907.3</v>
      </c>
      <c r="E48" s="37">
        <v>6672640.2999999998</v>
      </c>
      <c r="F48" s="37">
        <v>6668284.0999999996</v>
      </c>
      <c r="G48" s="36">
        <v>1386252.1</v>
      </c>
      <c r="H48" s="38">
        <f t="shared" si="0"/>
        <v>20.775166016366867</v>
      </c>
      <c r="I48" s="38">
        <f t="shared" si="1"/>
        <v>20.788737840368864</v>
      </c>
      <c r="J48" s="38">
        <f t="shared" si="2"/>
        <v>108.81891484568776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17559</v>
      </c>
      <c r="E49" s="37">
        <v>70517.7</v>
      </c>
      <c r="F49" s="37">
        <v>70915.3</v>
      </c>
      <c r="G49" s="36">
        <v>16515.900000000001</v>
      </c>
      <c r="H49" s="38">
        <f t="shared" si="0"/>
        <v>23.420928362666395</v>
      </c>
      <c r="I49" s="38">
        <f t="shared" si="1"/>
        <v>23.289614511960043</v>
      </c>
      <c r="J49" s="38">
        <f t="shared" si="2"/>
        <v>94.059456688877503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274993</v>
      </c>
      <c r="E50" s="37">
        <v>1310517.8</v>
      </c>
      <c r="F50" s="37">
        <v>1351295.4</v>
      </c>
      <c r="G50" s="36">
        <v>283589</v>
      </c>
      <c r="H50" s="38">
        <f t="shared" si="0"/>
        <v>21.639461898190167</v>
      </c>
      <c r="I50" s="38">
        <f t="shared" si="1"/>
        <v>20.98645492317964</v>
      </c>
      <c r="J50" s="38">
        <f t="shared" si="2"/>
        <v>103.12589775012455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24931.3</v>
      </c>
      <c r="E51" s="37">
        <v>175282.8</v>
      </c>
      <c r="F51" s="37">
        <v>175752.5</v>
      </c>
      <c r="G51" s="36">
        <v>43346.9</v>
      </c>
      <c r="H51" s="38">
        <f t="shared" si="0"/>
        <v>24.729693957421954</v>
      </c>
      <c r="I51" s="38">
        <f t="shared" si="1"/>
        <v>24.663603647174295</v>
      </c>
      <c r="J51" s="38">
        <f t="shared" si="2"/>
        <v>173.86538206992816</v>
      </c>
    </row>
    <row r="52" spans="1:10" ht="16.5" customHeight="1" x14ac:dyDescent="0.2">
      <c r="A52" s="7" t="s">
        <v>16</v>
      </c>
      <c r="B52" s="18" t="s">
        <v>14</v>
      </c>
      <c r="C52" s="8" t="s">
        <v>106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92</v>
      </c>
      <c r="D53" s="36">
        <v>16389.7</v>
      </c>
      <c r="E53" s="37">
        <v>188232.2</v>
      </c>
      <c r="F53" s="37">
        <v>190122.2</v>
      </c>
      <c r="G53" s="36">
        <v>22021.4</v>
      </c>
      <c r="H53" s="38">
        <f t="shared" si="0"/>
        <v>11.699061053316063</v>
      </c>
      <c r="I53" s="38">
        <f t="shared" si="1"/>
        <v>11.582760982147272</v>
      </c>
      <c r="J53" s="38">
        <f t="shared" si="2"/>
        <v>134.36121466530807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77606.600000000006</v>
      </c>
      <c r="E54" s="37">
        <v>273352</v>
      </c>
      <c r="F54" s="37">
        <v>292867.40000000002</v>
      </c>
      <c r="G54" s="36">
        <v>65392.800000000003</v>
      </c>
      <c r="H54" s="38">
        <f t="shared" si="0"/>
        <v>23.922561386051687</v>
      </c>
      <c r="I54" s="38">
        <f t="shared" si="1"/>
        <v>22.328466739555168</v>
      </c>
      <c r="J54" s="38">
        <f t="shared" si="2"/>
        <v>84.261905559578693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128120.9</v>
      </c>
      <c r="E55" s="34">
        <f t="shared" ref="E55:G55" si="9">SUM(E56:E57)</f>
        <v>699991</v>
      </c>
      <c r="F55" s="34">
        <f t="shared" si="9"/>
        <v>726299.7</v>
      </c>
      <c r="G55" s="34">
        <f t="shared" si="9"/>
        <v>134248.4</v>
      </c>
      <c r="H55" s="35">
        <f t="shared" si="0"/>
        <v>19.178589439007069</v>
      </c>
      <c r="I55" s="35">
        <f t="shared" si="1"/>
        <v>18.483884820549974</v>
      </c>
      <c r="J55" s="35">
        <f t="shared" si="2"/>
        <v>104.7825920673364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117575.4</v>
      </c>
      <c r="E56" s="37">
        <v>655400.80000000005</v>
      </c>
      <c r="F56" s="37">
        <v>679154.5</v>
      </c>
      <c r="G56" s="39">
        <v>120344.7</v>
      </c>
      <c r="H56" s="38">
        <f t="shared" si="0"/>
        <v>18.362000778760109</v>
      </c>
      <c r="I56" s="38">
        <f t="shared" si="1"/>
        <v>17.719782464814706</v>
      </c>
      <c r="J56" s="38">
        <f t="shared" si="2"/>
        <v>102.35533963737313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10545.5</v>
      </c>
      <c r="E57" s="37">
        <v>44590.2</v>
      </c>
      <c r="F57" s="37">
        <v>47145.2</v>
      </c>
      <c r="G57" s="39">
        <v>13903.7</v>
      </c>
      <c r="H57" s="38">
        <f t="shared" si="0"/>
        <v>31.181066691784299</v>
      </c>
      <c r="I57" s="38">
        <f t="shared" si="1"/>
        <v>29.491231344866502</v>
      </c>
      <c r="J57" s="38">
        <f t="shared" si="2"/>
        <v>131.84486273766063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1179842.2</v>
      </c>
      <c r="E58" s="34">
        <f t="shared" ref="E58:G58" si="10">SUM(E59:E65)</f>
        <v>3637560.1</v>
      </c>
      <c r="F58" s="34">
        <f t="shared" si="10"/>
        <v>3893126.9000000004</v>
      </c>
      <c r="G58" s="34">
        <f t="shared" si="10"/>
        <v>799406.4</v>
      </c>
      <c r="H58" s="35">
        <f t="shared" si="0"/>
        <v>21.97644514519499</v>
      </c>
      <c r="I58" s="35">
        <f t="shared" si="1"/>
        <v>20.53378737795575</v>
      </c>
      <c r="J58" s="35">
        <f t="shared" si="2"/>
        <v>67.755365929443784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181375.2</v>
      </c>
      <c r="E59" s="37">
        <v>1213171.7</v>
      </c>
      <c r="F59" s="37">
        <v>1230246</v>
      </c>
      <c r="G59" s="39">
        <v>202450.8</v>
      </c>
      <c r="H59" s="38">
        <f t="shared" si="0"/>
        <v>16.687728538342924</v>
      </c>
      <c r="I59" s="38">
        <f t="shared" si="1"/>
        <v>16.45612340946445</v>
      </c>
      <c r="J59" s="38">
        <f t="shared" si="2"/>
        <v>111.61989070170561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106649.2</v>
      </c>
      <c r="E60" s="37">
        <v>231643.5</v>
      </c>
      <c r="F60" s="37">
        <v>231309.3</v>
      </c>
      <c r="G60" s="39">
        <v>44783</v>
      </c>
      <c r="H60" s="38">
        <f t="shared" si="0"/>
        <v>19.332724639370412</v>
      </c>
      <c r="I60" s="38">
        <f t="shared" si="1"/>
        <v>19.360656921273812</v>
      </c>
      <c r="J60" s="38">
        <f t="shared" si="2"/>
        <v>41.990938516182027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22904.1</v>
      </c>
      <c r="E61" s="37">
        <v>35270.800000000003</v>
      </c>
      <c r="F61" s="37">
        <v>35270.800000000003</v>
      </c>
      <c r="G61" s="39">
        <v>9852.6</v>
      </c>
      <c r="H61" s="38">
        <f t="shared" si="0"/>
        <v>27.934155165179124</v>
      </c>
      <c r="I61" s="38">
        <f t="shared" si="1"/>
        <v>27.934155165179124</v>
      </c>
      <c r="J61" s="38">
        <f t="shared" si="2"/>
        <v>43.016752459166703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27515.599999999999</v>
      </c>
      <c r="E62" s="37">
        <v>133326.20000000001</v>
      </c>
      <c r="F62" s="37">
        <v>131964.9</v>
      </c>
      <c r="G62" s="39">
        <v>27550.3</v>
      </c>
      <c r="H62" s="38">
        <f t="shared" si="0"/>
        <v>20.663830514932545</v>
      </c>
      <c r="I62" s="38">
        <f t="shared" si="1"/>
        <v>20.876990775577443</v>
      </c>
      <c r="J62" s="38">
        <f t="shared" si="2"/>
        <v>100.12611027925978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28819.599999999999</v>
      </c>
      <c r="E63" s="37">
        <v>97664.8</v>
      </c>
      <c r="F63" s="37">
        <v>97664.8</v>
      </c>
      <c r="G63" s="39">
        <v>17600</v>
      </c>
      <c r="H63" s="38">
        <f t="shared" si="0"/>
        <v>18.020822240971157</v>
      </c>
      <c r="I63" s="38">
        <f t="shared" si="1"/>
        <v>18.020822240971157</v>
      </c>
      <c r="J63" s="38">
        <f t="shared" si="2"/>
        <v>61.069549889658425</v>
      </c>
    </row>
    <row r="64" spans="1:10" ht="30.75" customHeight="1" x14ac:dyDescent="0.2">
      <c r="A64" s="12" t="s">
        <v>26</v>
      </c>
      <c r="B64" s="15" t="s">
        <v>37</v>
      </c>
      <c r="C64" s="14" t="s">
        <v>107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812578.5</v>
      </c>
      <c r="E65" s="37">
        <v>1926483.1</v>
      </c>
      <c r="F65" s="37">
        <v>2166671.1</v>
      </c>
      <c r="G65" s="39">
        <v>497169.7</v>
      </c>
      <c r="H65" s="38">
        <f t="shared" si="0"/>
        <v>25.807114529060755</v>
      </c>
      <c r="I65" s="38">
        <f t="shared" si="1"/>
        <v>22.946246894602506</v>
      </c>
      <c r="J65" s="38">
        <f t="shared" si="2"/>
        <v>61.184205587521703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3184066.8000000003</v>
      </c>
      <c r="E66" s="34">
        <f t="shared" ref="E66:G66" si="11">SUM(E67:E71)</f>
        <v>13505701.800000001</v>
      </c>
      <c r="F66" s="34">
        <f t="shared" si="11"/>
        <v>13632880.899999999</v>
      </c>
      <c r="G66" s="34">
        <f t="shared" si="11"/>
        <v>3122185.0000000005</v>
      </c>
      <c r="H66" s="35">
        <f t="shared" si="0"/>
        <v>23.11753247802347</v>
      </c>
      <c r="I66" s="35">
        <f t="shared" si="1"/>
        <v>22.901872486834389</v>
      </c>
      <c r="J66" s="35">
        <f t="shared" si="2"/>
        <v>98.056516904733286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109449.3</v>
      </c>
      <c r="E67" s="37">
        <v>378144.2</v>
      </c>
      <c r="F67" s="37">
        <v>378144.2</v>
      </c>
      <c r="G67" s="36">
        <v>96433.1</v>
      </c>
      <c r="H67" s="38">
        <f t="shared" si="0"/>
        <v>25.501673700138731</v>
      </c>
      <c r="I67" s="38">
        <f t="shared" si="1"/>
        <v>25.501673700138731</v>
      </c>
      <c r="J67" s="38">
        <f t="shared" si="2"/>
        <v>88.107552994856988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295715.40000000002</v>
      </c>
      <c r="E68" s="37">
        <v>1585711.8</v>
      </c>
      <c r="F68" s="37">
        <v>1583206.9</v>
      </c>
      <c r="G68" s="39">
        <v>290725.5</v>
      </c>
      <c r="H68" s="38">
        <f t="shared" si="0"/>
        <v>18.334069280432924</v>
      </c>
      <c r="I68" s="38">
        <f t="shared" si="1"/>
        <v>18.363076866327454</v>
      </c>
      <c r="J68" s="38">
        <f t="shared" si="2"/>
        <v>98.312600561215262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2479008.5</v>
      </c>
      <c r="E69" s="37">
        <v>9462816.4000000004</v>
      </c>
      <c r="F69" s="37">
        <v>9474094.6999999993</v>
      </c>
      <c r="G69" s="39">
        <v>2275731.2000000002</v>
      </c>
      <c r="H69" s="38">
        <f t="shared" si="0"/>
        <v>24.049195332586184</v>
      </c>
      <c r="I69" s="38">
        <f t="shared" si="1"/>
        <v>24.020566313317516</v>
      </c>
      <c r="J69" s="38">
        <f t="shared" si="2"/>
        <v>91.80005635317508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205416.6</v>
      </c>
      <c r="E70" s="37">
        <v>1588473.8</v>
      </c>
      <c r="F70" s="37">
        <v>1705065.4</v>
      </c>
      <c r="G70" s="39">
        <v>337431.5</v>
      </c>
      <c r="H70" s="38">
        <f t="shared" si="0"/>
        <v>21.24249704338844</v>
      </c>
      <c r="I70" s="38">
        <f t="shared" si="1"/>
        <v>19.789944714144102</v>
      </c>
      <c r="J70" s="38">
        <f t="shared" si="2"/>
        <v>164.26690929554866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94477</v>
      </c>
      <c r="E71" s="37">
        <v>490555.6</v>
      </c>
      <c r="F71" s="37">
        <v>492369.7</v>
      </c>
      <c r="G71" s="39">
        <v>121863.7</v>
      </c>
      <c r="H71" s="38">
        <f t="shared" si="0"/>
        <v>24.841975099254803</v>
      </c>
      <c r="I71" s="38">
        <f t="shared" si="1"/>
        <v>24.75044666639722</v>
      </c>
      <c r="J71" s="38">
        <f t="shared" si="2"/>
        <v>128.98769012563903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185781.69999999998</v>
      </c>
      <c r="E72" s="40">
        <f t="shared" ref="E72:G72" si="12">SUM(E73:E76)</f>
        <v>2153742.5</v>
      </c>
      <c r="F72" s="40">
        <f t="shared" si="12"/>
        <v>2170627.4</v>
      </c>
      <c r="G72" s="40">
        <f t="shared" si="12"/>
        <v>161167.6</v>
      </c>
      <c r="H72" s="35">
        <f t="shared" si="0"/>
        <v>7.4831415547587516</v>
      </c>
      <c r="I72" s="35">
        <f t="shared" si="1"/>
        <v>7.4249316119385584</v>
      </c>
      <c r="J72" s="35">
        <f t="shared" si="2"/>
        <v>86.751063210208557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109905.9</v>
      </c>
      <c r="E73" s="37">
        <v>52274</v>
      </c>
      <c r="F73" s="37">
        <v>52911</v>
      </c>
      <c r="G73" s="39">
        <v>6165.2</v>
      </c>
      <c r="H73" s="38">
        <f t="shared" si="0"/>
        <v>11.79400849370624</v>
      </c>
      <c r="I73" s="38">
        <f t="shared" si="1"/>
        <v>11.652019428852222</v>
      </c>
      <c r="J73" s="38">
        <f t="shared" si="2"/>
        <v>5.6095259672137718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32206.3</v>
      </c>
      <c r="E74" s="37">
        <v>1463482.1</v>
      </c>
      <c r="F74" s="37">
        <v>1464597.3</v>
      </c>
      <c r="G74" s="39">
        <v>2908.8</v>
      </c>
      <c r="H74" s="38">
        <f t="shared" si="0"/>
        <v>0.19875883688635479</v>
      </c>
      <c r="I74" s="38">
        <f t="shared" si="1"/>
        <v>0.19860749436039518</v>
      </c>
      <c r="J74" s="38">
        <f t="shared" si="2"/>
        <v>9.0317732865929958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37504.5</v>
      </c>
      <c r="E75" s="37">
        <v>606119.4</v>
      </c>
      <c r="F75" s="37">
        <v>616991.80000000005</v>
      </c>
      <c r="G75" s="39">
        <v>144472.9</v>
      </c>
      <c r="H75" s="38">
        <f t="shared" si="0"/>
        <v>23.83571619717171</v>
      </c>
      <c r="I75" s="38">
        <f t="shared" si="1"/>
        <v>23.415692072406795</v>
      </c>
      <c r="J75" s="38">
        <f t="shared" si="2"/>
        <v>385.21484088576034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6165</v>
      </c>
      <c r="E76" s="37">
        <v>31867</v>
      </c>
      <c r="F76" s="37">
        <v>36127.300000000003</v>
      </c>
      <c r="G76" s="39">
        <v>7620.7</v>
      </c>
      <c r="H76" s="38">
        <f t="shared" si="0"/>
        <v>23.914080396648572</v>
      </c>
      <c r="I76" s="38">
        <f t="shared" si="1"/>
        <v>21.094020311509574</v>
      </c>
      <c r="J76" s="38">
        <f t="shared" si="2"/>
        <v>123.61232765612327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54507.5</v>
      </c>
      <c r="E77" s="40">
        <f t="shared" ref="E77:G77" si="13">SUM(E78:E80)</f>
        <v>243014.8</v>
      </c>
      <c r="F77" s="40">
        <f t="shared" si="13"/>
        <v>243014.8</v>
      </c>
      <c r="G77" s="40">
        <f t="shared" si="13"/>
        <v>54682.9</v>
      </c>
      <c r="H77" s="35">
        <f t="shared" ref="H77:H86" si="14">G77/E77*100</f>
        <v>22.501880543901031</v>
      </c>
      <c r="I77" s="35">
        <f t="shared" ref="I77:I86" si="15">G77/F77*100</f>
        <v>22.501880543901031</v>
      </c>
      <c r="J77" s="35">
        <f t="shared" ref="J77:J86" si="16">G77/D77*100</f>
        <v>100.32179057927809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43803</v>
      </c>
      <c r="E78" s="37">
        <v>175917.4</v>
      </c>
      <c r="F78" s="37">
        <v>175917.4</v>
      </c>
      <c r="G78" s="39">
        <v>39834.9</v>
      </c>
      <c r="H78" s="38">
        <f t="shared" si="14"/>
        <v>22.644093193737515</v>
      </c>
      <c r="I78" s="38">
        <f t="shared" si="15"/>
        <v>22.644093193737515</v>
      </c>
      <c r="J78" s="38">
        <f t="shared" si="16"/>
        <v>90.941031436203005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7041.6</v>
      </c>
      <c r="E79" s="37">
        <v>60197.4</v>
      </c>
      <c r="F79" s="37">
        <v>60197.4</v>
      </c>
      <c r="G79" s="39">
        <v>14348</v>
      </c>
      <c r="H79" s="38">
        <f t="shared" si="14"/>
        <v>23.834916458185901</v>
      </c>
      <c r="I79" s="38">
        <f t="shared" si="15"/>
        <v>23.834916458185901</v>
      </c>
      <c r="J79" s="38">
        <f t="shared" si="16"/>
        <v>203.76050897523288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3662.9</v>
      </c>
      <c r="E80" s="37">
        <v>6900</v>
      </c>
      <c r="F80" s="37">
        <v>6900</v>
      </c>
      <c r="G80" s="39">
        <v>500</v>
      </c>
      <c r="H80" s="38">
        <f t="shared" si="14"/>
        <v>7.2463768115942031</v>
      </c>
      <c r="I80" s="38">
        <f t="shared" si="15"/>
        <v>7.2463768115942031</v>
      </c>
      <c r="J80" s="38">
        <f t="shared" si="16"/>
        <v>13.650386305932457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19704.8</v>
      </c>
      <c r="E81" s="40">
        <f t="shared" ref="E81:G81" si="17">E82</f>
        <v>30118.6</v>
      </c>
      <c r="F81" s="40">
        <f t="shared" si="17"/>
        <v>30118.6</v>
      </c>
      <c r="G81" s="40">
        <f t="shared" si="17"/>
        <v>0</v>
      </c>
      <c r="H81" s="35">
        <f t="shared" si="14"/>
        <v>0</v>
      </c>
      <c r="I81" s="35">
        <f t="shared" si="15"/>
        <v>0</v>
      </c>
      <c r="J81" s="35">
        <f t="shared" si="16"/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93</v>
      </c>
      <c r="D82" s="39">
        <v>19704.8</v>
      </c>
      <c r="E82" s="37">
        <v>30118.6</v>
      </c>
      <c r="F82" s="37">
        <v>30118.6</v>
      </c>
      <c r="G82" s="39">
        <v>0</v>
      </c>
      <c r="H82" s="38">
        <f t="shared" si="14"/>
        <v>0</v>
      </c>
      <c r="I82" s="38">
        <f t="shared" si="15"/>
        <v>0</v>
      </c>
      <c r="J82" s="38">
        <f t="shared" si="16"/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108</v>
      </c>
      <c r="D83" s="40">
        <f>SUM(D84:D86)</f>
        <v>221276.6</v>
      </c>
      <c r="E83" s="40">
        <f t="shared" ref="E83:G83" si="18">SUM(E84:E86)</f>
        <v>4449495.2</v>
      </c>
      <c r="F83" s="40">
        <f t="shared" si="18"/>
        <v>4387737.2</v>
      </c>
      <c r="G83" s="40">
        <f t="shared" si="18"/>
        <v>1743331.5</v>
      </c>
      <c r="H83" s="35">
        <f t="shared" si="14"/>
        <v>39.180433321964252</v>
      </c>
      <c r="I83" s="35">
        <f t="shared" si="15"/>
        <v>39.731903268956032</v>
      </c>
      <c r="J83" s="35">
        <f t="shared" si="16"/>
        <v>787.85172042592842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82780</v>
      </c>
      <c r="E84" s="37">
        <v>670297.80000000005</v>
      </c>
      <c r="F84" s="37">
        <v>670297.80000000005</v>
      </c>
      <c r="G84" s="36">
        <v>224532.6</v>
      </c>
      <c r="H84" s="38">
        <f t="shared" si="14"/>
        <v>33.497439496295527</v>
      </c>
      <c r="I84" s="38">
        <f t="shared" si="15"/>
        <v>33.497439496295527</v>
      </c>
      <c r="J84" s="38">
        <f t="shared" si="16"/>
        <v>271.24015462672145</v>
      </c>
    </row>
    <row r="85" spans="1:10" ht="15" x14ac:dyDescent="0.25">
      <c r="A85" s="7" t="s">
        <v>29</v>
      </c>
      <c r="B85" s="51" t="s">
        <v>6</v>
      </c>
      <c r="C85" s="52" t="s">
        <v>87</v>
      </c>
      <c r="D85" s="36">
        <v>0</v>
      </c>
      <c r="E85" s="37">
        <v>268730</v>
      </c>
      <c r="F85" s="37">
        <v>268730</v>
      </c>
      <c r="G85" s="36">
        <v>0</v>
      </c>
      <c r="H85" s="38">
        <f t="shared" si="14"/>
        <v>0</v>
      </c>
      <c r="I85" s="38">
        <f t="shared" si="15"/>
        <v>0</v>
      </c>
      <c r="J85" s="38">
        <v>0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138496.6</v>
      </c>
      <c r="E86" s="37">
        <v>3510467.4</v>
      </c>
      <c r="F86" s="37">
        <v>3448709.4</v>
      </c>
      <c r="G86" s="38">
        <v>1518798.9</v>
      </c>
      <c r="H86" s="38">
        <f t="shared" si="14"/>
        <v>43.264862678969756</v>
      </c>
      <c r="I86" s="38">
        <f t="shared" si="15"/>
        <v>44.039631173331102</v>
      </c>
      <c r="J86" s="38">
        <f t="shared" si="16"/>
        <v>1096.6326249164238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2018-05-29T09:13:05Z</cp:lastPrinted>
  <dcterms:created xsi:type="dcterms:W3CDTF">2017-11-22T08:09:54Z</dcterms:created>
  <dcterms:modified xsi:type="dcterms:W3CDTF">2018-05-29T09:27:21Z</dcterms:modified>
</cp:coreProperties>
</file>